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15" windowWidth="15480" windowHeight="795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M22" i="1"/>
  <c r="M21"/>
  <c r="M32"/>
  <c r="J32"/>
  <c r="M24"/>
  <c r="L24"/>
  <c r="J24"/>
  <c r="H24"/>
  <c r="G24"/>
  <c r="G18"/>
  <c r="H18"/>
  <c r="G25" l="1"/>
  <c r="H25"/>
  <c r="M18"/>
  <c r="M25" s="1"/>
  <c r="M35" s="1"/>
  <c r="J17"/>
  <c r="J18" s="1"/>
  <c r="L18"/>
  <c r="L25" s="1"/>
  <c r="L35" s="1"/>
  <c r="K18"/>
  <c r="K35" s="1"/>
  <c r="I18"/>
  <c r="C24"/>
  <c r="D24"/>
  <c r="J25" l="1"/>
  <c r="J35" s="1"/>
  <c r="C18"/>
  <c r="C25" s="1"/>
  <c r="I25"/>
  <c r="D18"/>
  <c r="D25" s="1"/>
  <c r="A22"/>
  <c r="B40"/>
  <c r="C40" s="1"/>
  <c r="D40" s="1"/>
  <c r="E40" s="1"/>
  <c r="F40" s="1"/>
  <c r="G40" s="1"/>
  <c r="B14" l="1"/>
  <c r="C14" s="1"/>
  <c r="D14" s="1"/>
  <c r="E14" s="1"/>
  <c r="F14" s="1"/>
  <c r="G14" s="1"/>
  <c r="H14" s="1"/>
  <c r="I14" s="1"/>
  <c r="J14" s="1"/>
  <c r="K14" s="1"/>
  <c r="L14" s="1"/>
  <c r="M14" s="1"/>
</calcChain>
</file>

<file path=xl/sharedStrings.xml><?xml version="1.0" encoding="utf-8"?>
<sst xmlns="http://schemas.openxmlformats.org/spreadsheetml/2006/main" count="83" uniqueCount="72">
  <si>
    <t>№ п/п</t>
  </si>
  <si>
    <t>Наименование объекта</t>
  </si>
  <si>
    <t>Общая площадь квартир жилых домов, кв.м</t>
  </si>
  <si>
    <t>Ввод площади в текущем году, кв. м</t>
  </si>
  <si>
    <t>Сроки проведения капитального ремонта</t>
  </si>
  <si>
    <t>начало месяц, год</t>
  </si>
  <si>
    <t>окончание месяц, год</t>
  </si>
  <si>
    <t>Стоимость проведения капитального ремонта, руб.</t>
  </si>
  <si>
    <t>сметная</t>
  </si>
  <si>
    <t>договорная</t>
  </si>
  <si>
    <t>в том числе</t>
  </si>
  <si>
    <t>бюджет</t>
  </si>
  <si>
    <t>Текущий график</t>
  </si>
  <si>
    <t>Объекты с вводом площади в текущем году</t>
  </si>
  <si>
    <t>Разработка проектной документации</t>
  </si>
  <si>
    <t>Затраты заказчика</t>
  </si>
  <si>
    <t>Информация по объектам текущего графика капитального ремонта жилищного фонда</t>
  </si>
  <si>
    <t xml:space="preserve">Сроки проведения капитального ремонта </t>
  </si>
  <si>
    <t>Виды ремонтно-строительных работ</t>
  </si>
  <si>
    <t>Подрядная организация</t>
  </si>
  <si>
    <t>Норма-тивный срок произ-водства работ</t>
  </si>
  <si>
    <t>всего</t>
  </si>
  <si>
    <t>исполнительного комитета</t>
  </si>
  <si>
    <t>УТВЕРЖДЕНО</t>
  </si>
  <si>
    <t>Решение Кричевского районного</t>
  </si>
  <si>
    <t>По результатам процедуры выбора подрядной организации.</t>
  </si>
  <si>
    <t>ВСЕГО:</t>
  </si>
  <si>
    <t>Итого:</t>
  </si>
  <si>
    <t>Всего:</t>
  </si>
  <si>
    <t>Стоимость   1 кв. м</t>
  </si>
  <si>
    <t>- вновь начатые объекты:</t>
  </si>
  <si>
    <t xml:space="preserve"> - переходящие объекты с 2018 г.:</t>
  </si>
  <si>
    <t>август 2019г.</t>
  </si>
  <si>
    <t>июль    2019 г.</t>
  </si>
  <si>
    <t>План финансирования 2019 года, руб.</t>
  </si>
  <si>
    <t>капитального ремонта жилищного фонда Кричевского УКПП "Коммунальник"  на 2019 год</t>
  </si>
  <si>
    <t>стоимость работ на 2019 год</t>
  </si>
  <si>
    <t>Окраска фасада, ремонт цоколя (штукатурка по сетке), замена отмостки, ремонт наружных стен здания (заделка трещин, штукатурка фасада, перекладка облицовочного слоя на отдельных участках), замена существующих деревянных оконных заполнений на л/к, коридоре, умывальных, санузлах,  кухнях на оконные блоки из ПВХ, усиление с перекладкой отдельных размороженных участков наружных стен, ремонт покрытия козырьков над эвакуационными выходами, частичная перекладка вентиляционных шахт, устройство металлического ограждения кровли, ремонт водосточной системы, замена деревянных люков выхода на чердак на противопожарные, восстановление отделочного покрытия междуэтажного перекрытия умывальных, замена деревянных дверных блоков на лестничных клетках и  в подсобные помещения, замена полов из керамической плитки в умывальных, санузлах, кухнях, перенос трапов от наружных стен в умывальных, устройство вентиляции из помещений умывальных, замена электропроводки в местах общего пользования с установкой светильников по дефектному акту, замена отдельных участков трубопроводов системы отопления в подпольном канале по дефектному акту, устройство молниезащиты.</t>
  </si>
  <si>
    <t>Окраска фасада, ремонт цоколя (штукатурка по сетке), замена отмостки, ремонт наружных стен здания (заделка трещин, штукатурка фасада, перекладка облицовочного слоя на отдельных участках), замена существующих деревянных оконных заполнений на л/к, коридоре, умывальных, санузлах,  кухнях на оконные блоки из ПВХ, усиление с перекладкой отдельных размороженных участков наружных стен, ремонт покрытия козырьков над эвакуационными выходами, замена шиферной кровли, замена деревянных люков выхода на чердак на противопожарные, восстановление отделочного покрытия междуэтажного перекрытия умывальных, замена деревянных дверных блоков на лестничных клетках и  в подсобные помещения, замена полов из керамической плитки в умывальных, санузлах, кухнях, перенос трапов от наружных стен в умывальных, устройство вентиляции из помещений умывальных, замена электропроводки в местах общего пользования с установкой светильников по дефектному акту, устройство молниезащиты.</t>
  </si>
  <si>
    <t>в том числе средства поступившие в 2018 году</t>
  </si>
  <si>
    <t>сентябрь     2019 г.</t>
  </si>
  <si>
    <t>сентябрь 2019 г.</t>
  </si>
  <si>
    <t>Усиление стен, штукатурка и окраска фасада, цоколя, замена приямков с установкой окон с жалюзийными решетками, замена деревянных оконных блоков в местах общего пользования на оконные блоки из ПВХ, полная замена кровли из а/ц листов, замена люка выхода на чердак,  замена вентшахт  выше уровня чердачного перекрытия, замена деревянных дверных блоков входов в подъезды на металлические, замена козырьков входа на металлические с покрытием металлопрофилем, ремонт балконов, полная замена внутренних сетей холодного водоснабжения и канализации, устройство молниезащиты, уравнивание потенциалов, замена магистральных  трубопроводов отопления (по дефектному акту), ремонт освещения мест общего пользования с заменой светильников с датчиками фотоакустическими.</t>
  </si>
  <si>
    <t>октябрь 2019 г.</t>
  </si>
  <si>
    <t>Усиление стен, ремонт фасадов с последующим оштукатуриванием и окраской, ремонт цоколя,  замена козырьков входов, ремонт площадок входов в подъезды, ремонт балконов, ремонт отмостки, замена заполнений оконных проемов  в местах общего пользования на оконные блоки  из ПВХ, ремонт рулонной кровли, ремонт выходов на кровлю, ремонт вентиляционных шахт выше уровня кровли,  замена деревянных дверных блоков входов в подъезды на металлические с кодовым замком, полная замена сетей водоснабжения и канализации, магистральных трубопроводов системы отопления  в техническом подполье, ремонт освещения мест общего пользования с заменой светильников на светодиодные с датчиками фотоакустическими.</t>
  </si>
  <si>
    <t>сумма от внесения платы за капитальный ремонт граж-данами и арендато-рами нежилых помещений</t>
  </si>
  <si>
    <t>"Капитальный ремонт жилого дома № 5 по ул.Смолячкова в                                                                       г. Кричеве"</t>
  </si>
  <si>
    <t>"Капитальный ремонт жилого дома № 6 по                                 ул. Микрорайон Сож в                                                                            г. Кричеве"</t>
  </si>
  <si>
    <t>"Капитальный ремонт жилого дома № 8 по                                ул. Парковой в                                                                              г. Кричеве"</t>
  </si>
  <si>
    <t>"Капитальный ремонт жилого дома № 5 по                                ул. Смолячкова в                                                                                   г. Кричеве"</t>
  </si>
  <si>
    <t>"Капитальный ремонт жилого дома № 7 по                                ул. Микрорайон Сож                                                                        в г. Кричеве"</t>
  </si>
  <si>
    <t>Капитальный ремонт жилого дома № 5 по    ул. Смолячкова в                                                                                                                          г. Кричеве</t>
  </si>
  <si>
    <t>"Капитальный ремонт жилого дома № 9 по                                ул. Микрорайон Сож                                                                        в г. Кричеве"</t>
  </si>
  <si>
    <t>Выполнение работ хозяйственным способом</t>
  </si>
  <si>
    <t>Затраты на авторский надзор, технический надзор,  целевые отчисления, приемку объекта в эксплуатацию, детальное обследование, непредвиденные затраты</t>
  </si>
  <si>
    <t>"Капитальный ремонт  жилого дома (общежитие) № 23а по ул. Микрорайон Сож в г.Кричеве"</t>
  </si>
  <si>
    <t>"Капитальный ремонт жилого дома (общежитие) № 23 по ул. Микрорайон Сож в                                                                                                   г. Кричеве"</t>
  </si>
  <si>
    <t>"Капитальный ремонт жилого дома  № 6/13 по ул. Космонавтов в                                                                                                                                                      г. Кричеве"</t>
  </si>
  <si>
    <t>Капитальный ремонт  жилого дома (общежитие) № 23а по ул. Микрорайон Сож в г.Кричеве</t>
  </si>
  <si>
    <t>Капитальный ремонт  жилого дома (общежитие) № 23 по ул. Микрорайон Сож в г.Кричеве</t>
  </si>
  <si>
    <t>Капитальный ремонт жилого дома  № 6/13 по ул. Космонавтов в г. Кричеве</t>
  </si>
  <si>
    <t>22.01.2019 № 3-8</t>
  </si>
  <si>
    <t>перехо-дящий с 2018 г.</t>
  </si>
  <si>
    <t>апрель         2019 г.</t>
  </si>
  <si>
    <t>май               2019 г.</t>
  </si>
  <si>
    <t>август         2019 г.</t>
  </si>
  <si>
    <t>июль             2019 г.</t>
  </si>
  <si>
    <t>апрель           2019 г.</t>
  </si>
  <si>
    <t>август               2019 г.</t>
  </si>
  <si>
    <t>август            2019 г.</t>
  </si>
  <si>
    <t>Исполь-зовано средств на         01.01. 2019, руб.</t>
  </si>
  <si>
    <t xml:space="preserve">креди-торская задол-женность на       01.01. 2019 </t>
  </si>
</sst>
</file>

<file path=xl/styles.xml><?xml version="1.0" encoding="utf-8"?>
<styleSheet xmlns="http://schemas.openxmlformats.org/spreadsheetml/2006/main">
  <fonts count="13">
    <font>
      <sz val="11"/>
      <color theme="1"/>
      <name val="Calibri"/>
      <family val="2"/>
      <charset val="204"/>
      <scheme val="minor"/>
    </font>
    <font>
      <sz val="8"/>
      <color theme="1"/>
      <name val="Calibri"/>
      <family val="2"/>
      <charset val="204"/>
      <scheme val="minor"/>
    </font>
    <font>
      <sz val="10"/>
      <name val="Arial"/>
      <family val="2"/>
      <charset val="204"/>
    </font>
    <font>
      <sz val="8"/>
      <name val="Arial"/>
      <family val="2"/>
      <charset val="204"/>
    </font>
    <font>
      <sz val="11"/>
      <name val="Arial"/>
      <family val="2"/>
      <charset val="204"/>
    </font>
    <font>
      <sz val="10"/>
      <name val="Times New Roman"/>
      <family val="1"/>
      <charset val="204"/>
    </font>
    <font>
      <sz val="11"/>
      <name val="Times New Roman"/>
      <family val="1"/>
      <charset val="204"/>
    </font>
    <font>
      <sz val="9"/>
      <name val="Times New Roman"/>
      <family val="1"/>
      <charset val="204"/>
    </font>
    <font>
      <b/>
      <sz val="10"/>
      <name val="Times New Roman"/>
      <family val="1"/>
      <charset val="204"/>
    </font>
    <font>
      <sz val="7.5"/>
      <name val="Times New Roman"/>
      <family val="1"/>
      <charset val="204"/>
    </font>
    <font>
      <sz val="8"/>
      <name val="Times New Roman"/>
      <family val="1"/>
      <charset val="204"/>
    </font>
    <font>
      <sz val="13"/>
      <name val="Calibri"/>
      <family val="2"/>
      <charset val="204"/>
      <scheme val="minor"/>
    </font>
    <font>
      <sz val="13"/>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xf numFmtId="2" fontId="0" fillId="0" borderId="0" xfId="0" applyNumberFormat="1"/>
    <xf numFmtId="2" fontId="0" fillId="2" borderId="0" xfId="0" applyNumberFormat="1" applyFill="1"/>
    <xf numFmtId="0" fontId="0" fillId="2" borderId="0" xfId="0" applyFill="1"/>
    <xf numFmtId="0" fontId="0" fillId="2" borderId="0" xfId="0" applyFill="1" applyBorder="1"/>
    <xf numFmtId="9" fontId="0" fillId="2" borderId="0" xfId="0" applyNumberFormat="1" applyFill="1" applyBorder="1"/>
    <xf numFmtId="2" fontId="0" fillId="2" borderId="0" xfId="0" applyNumberFormat="1" applyFill="1" applyBorder="1"/>
    <xf numFmtId="0" fontId="4" fillId="0" borderId="0" xfId="0" applyFont="1"/>
    <xf numFmtId="0" fontId="2" fillId="0" borderId="0" xfId="0" applyFont="1" applyFill="1" applyBorder="1" applyAlignment="1">
      <alignment horizontal="left" vertical="center" wrapText="1"/>
    </xf>
    <xf numFmtId="0" fontId="2" fillId="0" borderId="0" xfId="0" applyFont="1"/>
    <xf numFmtId="0" fontId="3" fillId="0" borderId="0" xfId="0" applyFont="1"/>
    <xf numFmtId="0" fontId="6" fillId="0" borderId="0" xfId="0" applyFont="1"/>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17"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11" fillId="0" borderId="0" xfId="0" applyFont="1"/>
    <xf numFmtId="0" fontId="12" fillId="0" borderId="0" xfId="0" applyFont="1"/>
    <xf numFmtId="0" fontId="10" fillId="0" borderId="1" xfId="0" applyFont="1" applyBorder="1" applyAlignment="1">
      <alignment horizontal="center"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0" fontId="10" fillId="0" borderId="4" xfId="0" applyNumberFormat="1" applyFont="1" applyBorder="1" applyAlignment="1">
      <alignment horizontal="center" vertical="top" wrapText="1"/>
    </xf>
    <xf numFmtId="0" fontId="10" fillId="0" borderId="1" xfId="0" applyNumberFormat="1" applyFont="1" applyBorder="1" applyAlignment="1">
      <alignment horizontal="center" vertical="top" wrapText="1"/>
    </xf>
    <xf numFmtId="0" fontId="12" fillId="0" borderId="0" xfId="0" applyFont="1" applyAlignment="1">
      <alignment horizontal="center"/>
    </xf>
    <xf numFmtId="49" fontId="5" fillId="0" borderId="7" xfId="0" applyNumberFormat="1" applyFont="1" applyBorder="1" applyAlignment="1">
      <alignment horizontal="left" vertical="center" wrapText="1"/>
    </xf>
    <xf numFmtId="0" fontId="5" fillId="0" borderId="0" xfId="0" applyFont="1" applyBorder="1" applyAlignment="1">
      <alignment horizontal="center" vertical="center" wrapText="1"/>
    </xf>
    <xf numFmtId="2" fontId="5" fillId="0" borderId="0"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1"/>
  <sheetViews>
    <sheetView tabSelected="1" zoomScale="120" zoomScaleNormal="120" workbookViewId="0">
      <selection activeCell="B22" sqref="B22"/>
    </sheetView>
  </sheetViews>
  <sheetFormatPr defaultRowHeight="15"/>
  <cols>
    <col min="1" max="1" width="4.85546875" customWidth="1"/>
    <col min="2" max="2" width="19.5703125" customWidth="1"/>
    <col min="3" max="3" width="8.85546875" customWidth="1"/>
    <col min="4" max="4" width="9.7109375" customWidth="1"/>
    <col min="5" max="5" width="9" customWidth="1"/>
    <col min="6" max="6" width="9.7109375" customWidth="1"/>
    <col min="7" max="7" width="11" customWidth="1"/>
    <col min="8" max="8" width="11.140625" customWidth="1"/>
    <col min="9" max="9" width="12.28515625" customWidth="1"/>
    <col min="10" max="10" width="17.140625" customWidth="1"/>
    <col min="11" max="11" width="11.7109375" customWidth="1"/>
    <col min="12" max="12" width="9.85546875" customWidth="1"/>
    <col min="13" max="13" width="12.5703125" customWidth="1"/>
    <col min="14" max="16" width="11.28515625" bestFit="1" customWidth="1"/>
  </cols>
  <sheetData>
    <row r="1" spans="1:13" ht="17.25">
      <c r="A1" s="25"/>
      <c r="B1" s="25"/>
      <c r="C1" s="25"/>
      <c r="D1" s="25"/>
      <c r="E1" s="25"/>
      <c r="F1" s="25"/>
      <c r="G1" s="25"/>
      <c r="H1" s="25"/>
      <c r="I1" s="25"/>
      <c r="J1" s="26" t="s">
        <v>23</v>
      </c>
      <c r="K1" s="26"/>
      <c r="L1" s="25"/>
      <c r="M1" s="25"/>
    </row>
    <row r="2" spans="1:13" ht="17.25">
      <c r="A2" s="25"/>
      <c r="B2" s="25"/>
      <c r="C2" s="25"/>
      <c r="D2" s="25"/>
      <c r="E2" s="25"/>
      <c r="F2" s="25"/>
      <c r="G2" s="25"/>
      <c r="H2" s="25"/>
      <c r="I2" s="25"/>
      <c r="J2" s="26" t="s">
        <v>24</v>
      </c>
      <c r="K2" s="26"/>
      <c r="L2" s="25"/>
      <c r="M2" s="25"/>
    </row>
    <row r="3" spans="1:13" ht="15.75" customHeight="1">
      <c r="A3" s="25"/>
      <c r="B3" s="25"/>
      <c r="C3" s="25"/>
      <c r="D3" s="25"/>
      <c r="E3" s="25"/>
      <c r="F3" s="25"/>
      <c r="G3" s="25"/>
      <c r="H3" s="25"/>
      <c r="I3" s="25"/>
      <c r="J3" s="26" t="s">
        <v>22</v>
      </c>
      <c r="K3" s="26"/>
      <c r="L3" s="25"/>
      <c r="M3" s="25"/>
    </row>
    <row r="4" spans="1:13" ht="17.25">
      <c r="A4" s="25"/>
      <c r="B4" s="25"/>
      <c r="C4" s="25"/>
      <c r="D4" s="25"/>
      <c r="E4" s="25"/>
      <c r="F4" s="25"/>
      <c r="G4" s="25"/>
      <c r="H4" s="25"/>
      <c r="I4" s="25"/>
      <c r="J4" s="26" t="s">
        <v>61</v>
      </c>
      <c r="K4" s="26"/>
      <c r="L4" s="25"/>
      <c r="M4" s="25"/>
    </row>
    <row r="5" spans="1:13" ht="17.25">
      <c r="A5" s="25"/>
      <c r="B5" s="25"/>
      <c r="C5" s="25"/>
      <c r="D5" s="25"/>
      <c r="E5" s="25"/>
      <c r="F5" s="25"/>
      <c r="G5" s="25"/>
      <c r="H5" s="25"/>
      <c r="I5" s="25"/>
      <c r="J5" s="26"/>
      <c r="K5" s="26"/>
      <c r="L5" s="25"/>
      <c r="M5" s="25"/>
    </row>
    <row r="6" spans="1:13" ht="17.25">
      <c r="A6" s="25"/>
      <c r="B6" s="25"/>
      <c r="C6" s="25"/>
      <c r="D6" s="25"/>
      <c r="E6" s="25"/>
      <c r="F6" s="25"/>
      <c r="G6" s="25"/>
      <c r="H6" s="25"/>
      <c r="I6" s="25"/>
      <c r="J6" s="25"/>
      <c r="K6" s="25"/>
      <c r="L6" s="25"/>
      <c r="M6" s="25"/>
    </row>
    <row r="7" spans="1:13" ht="16.5" customHeight="1">
      <c r="A7" s="38" t="s">
        <v>12</v>
      </c>
      <c r="B7" s="38"/>
      <c r="C7" s="38"/>
      <c r="D7" s="38"/>
      <c r="E7" s="38"/>
      <c r="F7" s="38"/>
      <c r="G7" s="38"/>
      <c r="H7" s="38"/>
      <c r="I7" s="38"/>
      <c r="J7" s="38"/>
      <c r="K7" s="38"/>
      <c r="L7" s="38"/>
      <c r="M7" s="38"/>
    </row>
    <row r="8" spans="1:13" ht="14.25" customHeight="1">
      <c r="A8" s="38" t="s">
        <v>35</v>
      </c>
      <c r="B8" s="38"/>
      <c r="C8" s="38"/>
      <c r="D8" s="38"/>
      <c r="E8" s="38"/>
      <c r="F8" s="38"/>
      <c r="G8" s="38"/>
      <c r="H8" s="38"/>
      <c r="I8" s="38"/>
      <c r="J8" s="38"/>
      <c r="K8" s="38"/>
      <c r="L8" s="38"/>
      <c r="M8" s="38"/>
    </row>
    <row r="9" spans="1:13" ht="6.75" customHeight="1">
      <c r="A9" s="12"/>
      <c r="B9" s="12"/>
      <c r="C9" s="12"/>
      <c r="D9" s="12"/>
      <c r="E9" s="12"/>
      <c r="F9" s="12"/>
      <c r="G9" s="12"/>
      <c r="H9" s="12"/>
      <c r="I9" s="12"/>
      <c r="J9" s="12"/>
      <c r="K9" s="12"/>
      <c r="L9" s="12"/>
      <c r="M9" s="12"/>
    </row>
    <row r="10" spans="1:13" ht="14.25" customHeight="1">
      <c r="A10" s="31" t="s">
        <v>0</v>
      </c>
      <c r="B10" s="31" t="s">
        <v>1</v>
      </c>
      <c r="C10" s="31" t="s">
        <v>2</v>
      </c>
      <c r="D10" s="31" t="s">
        <v>3</v>
      </c>
      <c r="E10" s="31" t="s">
        <v>4</v>
      </c>
      <c r="F10" s="31"/>
      <c r="G10" s="31" t="s">
        <v>7</v>
      </c>
      <c r="H10" s="31"/>
      <c r="I10" s="28" t="s">
        <v>70</v>
      </c>
      <c r="J10" s="31" t="s">
        <v>34</v>
      </c>
      <c r="K10" s="31"/>
      <c r="L10" s="31"/>
      <c r="M10" s="31"/>
    </row>
    <row r="11" spans="1:13" ht="13.5" customHeight="1">
      <c r="A11" s="31"/>
      <c r="B11" s="31"/>
      <c r="C11" s="31"/>
      <c r="D11" s="31"/>
      <c r="E11" s="31"/>
      <c r="F11" s="31"/>
      <c r="G11" s="31"/>
      <c r="H11" s="31"/>
      <c r="I11" s="29"/>
      <c r="J11" s="31" t="s">
        <v>21</v>
      </c>
      <c r="K11" s="31" t="s">
        <v>10</v>
      </c>
      <c r="L11" s="31"/>
      <c r="M11" s="31"/>
    </row>
    <row r="12" spans="1:13" ht="27.75" customHeight="1">
      <c r="A12" s="31"/>
      <c r="B12" s="31"/>
      <c r="C12" s="31"/>
      <c r="D12" s="31"/>
      <c r="E12" s="31"/>
      <c r="F12" s="31"/>
      <c r="G12" s="31"/>
      <c r="H12" s="31"/>
      <c r="I12" s="29"/>
      <c r="J12" s="31"/>
      <c r="K12" s="31" t="s">
        <v>71</v>
      </c>
      <c r="L12" s="31" t="s">
        <v>36</v>
      </c>
      <c r="M12" s="31"/>
    </row>
    <row r="13" spans="1:13" ht="143.25" customHeight="1">
      <c r="A13" s="31"/>
      <c r="B13" s="31"/>
      <c r="C13" s="31"/>
      <c r="D13" s="31"/>
      <c r="E13" s="13" t="s">
        <v>5</v>
      </c>
      <c r="F13" s="13" t="s">
        <v>6</v>
      </c>
      <c r="G13" s="13" t="s">
        <v>8</v>
      </c>
      <c r="H13" s="13" t="s">
        <v>9</v>
      </c>
      <c r="I13" s="30"/>
      <c r="J13" s="31"/>
      <c r="K13" s="31"/>
      <c r="L13" s="13" t="s">
        <v>11</v>
      </c>
      <c r="M13" s="13" t="s">
        <v>45</v>
      </c>
    </row>
    <row r="14" spans="1:13" ht="12.75" customHeight="1">
      <c r="A14" s="14">
        <v>1</v>
      </c>
      <c r="B14" s="14">
        <f>A14+1</f>
        <v>2</v>
      </c>
      <c r="C14" s="14">
        <f t="shared" ref="C14:M14" si="0">B14+1</f>
        <v>3</v>
      </c>
      <c r="D14" s="14">
        <f t="shared" si="0"/>
        <v>4</v>
      </c>
      <c r="E14" s="14">
        <f t="shared" si="0"/>
        <v>5</v>
      </c>
      <c r="F14" s="14">
        <f t="shared" si="0"/>
        <v>6</v>
      </c>
      <c r="G14" s="14">
        <f t="shared" si="0"/>
        <v>7</v>
      </c>
      <c r="H14" s="14">
        <f t="shared" si="0"/>
        <v>8</v>
      </c>
      <c r="I14" s="14">
        <f t="shared" si="0"/>
        <v>9</v>
      </c>
      <c r="J14" s="14">
        <f t="shared" si="0"/>
        <v>10</v>
      </c>
      <c r="K14" s="14">
        <f t="shared" si="0"/>
        <v>11</v>
      </c>
      <c r="L14" s="14">
        <f t="shared" si="0"/>
        <v>12</v>
      </c>
      <c r="M14" s="14">
        <f t="shared" si="0"/>
        <v>13</v>
      </c>
    </row>
    <row r="15" spans="1:13" ht="18" customHeight="1">
      <c r="A15" s="31" t="s">
        <v>13</v>
      </c>
      <c r="B15" s="31"/>
      <c r="C15" s="31"/>
      <c r="D15" s="31"/>
      <c r="E15" s="31"/>
      <c r="F15" s="31"/>
      <c r="G15" s="31"/>
      <c r="H15" s="31"/>
      <c r="I15" s="31"/>
      <c r="J15" s="31"/>
      <c r="K15" s="31"/>
      <c r="L15" s="31"/>
      <c r="M15" s="31"/>
    </row>
    <row r="16" spans="1:13" ht="18.75" customHeight="1">
      <c r="A16" s="32" t="s">
        <v>31</v>
      </c>
      <c r="B16" s="32"/>
      <c r="C16" s="32"/>
      <c r="D16" s="32"/>
      <c r="E16" s="32"/>
      <c r="F16" s="32"/>
      <c r="G16" s="32"/>
      <c r="H16" s="32"/>
      <c r="I16" s="32"/>
      <c r="J16" s="32"/>
      <c r="K16" s="32"/>
      <c r="L16" s="32"/>
      <c r="M16" s="32"/>
    </row>
    <row r="17" spans="1:16" ht="64.5" customHeight="1">
      <c r="A17" s="13">
        <v>1</v>
      </c>
      <c r="B17" s="14" t="s">
        <v>55</v>
      </c>
      <c r="C17" s="13">
        <v>2597.5</v>
      </c>
      <c r="D17" s="13">
        <v>2597.5</v>
      </c>
      <c r="E17" s="14" t="s">
        <v>62</v>
      </c>
      <c r="F17" s="15" t="s">
        <v>67</v>
      </c>
      <c r="G17" s="16">
        <v>347673.34</v>
      </c>
      <c r="H17" s="16">
        <v>301148.93</v>
      </c>
      <c r="I17" s="16"/>
      <c r="J17" s="16">
        <f>L17+M17</f>
        <v>301148.93</v>
      </c>
      <c r="K17" s="16"/>
      <c r="L17" s="16">
        <v>154188.25</v>
      </c>
      <c r="M17" s="16">
        <v>146960.68</v>
      </c>
    </row>
    <row r="18" spans="1:16" ht="27.75" customHeight="1">
      <c r="A18" s="13"/>
      <c r="B18" s="13" t="s">
        <v>27</v>
      </c>
      <c r="C18" s="13">
        <f>C17</f>
        <v>2597.5</v>
      </c>
      <c r="D18" s="13">
        <f>D17</f>
        <v>2597.5</v>
      </c>
      <c r="E18" s="13"/>
      <c r="F18" s="13"/>
      <c r="G18" s="17">
        <f>G17</f>
        <v>347673.34</v>
      </c>
      <c r="H18" s="17">
        <f>H17</f>
        <v>301148.93</v>
      </c>
      <c r="I18" s="17">
        <f t="shared" ref="I18:M18" si="1">I17</f>
        <v>0</v>
      </c>
      <c r="J18" s="17">
        <f>J17</f>
        <v>301148.93</v>
      </c>
      <c r="K18" s="17">
        <f t="shared" si="1"/>
        <v>0</v>
      </c>
      <c r="L18" s="17">
        <f t="shared" si="1"/>
        <v>154188.25</v>
      </c>
      <c r="M18" s="17">
        <f t="shared" si="1"/>
        <v>146960.68</v>
      </c>
    </row>
    <row r="19" spans="1:16" ht="46.5" customHeight="1">
      <c r="A19" s="40"/>
      <c r="B19" s="40"/>
      <c r="C19" s="40"/>
      <c r="D19" s="40"/>
      <c r="E19" s="40"/>
      <c r="F19" s="40"/>
      <c r="G19" s="41"/>
      <c r="H19" s="41"/>
      <c r="I19" s="41"/>
      <c r="J19" s="41"/>
      <c r="K19" s="41"/>
      <c r="L19" s="41"/>
      <c r="M19" s="41"/>
    </row>
    <row r="20" spans="1:16" ht="15" customHeight="1">
      <c r="A20" s="39" t="s">
        <v>30</v>
      </c>
      <c r="B20" s="39"/>
      <c r="C20" s="39"/>
      <c r="D20" s="39"/>
      <c r="E20" s="39"/>
      <c r="F20" s="39"/>
      <c r="G20" s="39"/>
      <c r="H20" s="39"/>
      <c r="I20" s="39"/>
      <c r="J20" s="39"/>
      <c r="K20" s="39"/>
      <c r="L20" s="39"/>
      <c r="M20" s="39"/>
    </row>
    <row r="21" spans="1:16" ht="60" customHeight="1">
      <c r="A21" s="13">
        <v>2</v>
      </c>
      <c r="B21" s="14" t="s">
        <v>56</v>
      </c>
      <c r="C21" s="13">
        <v>2501.34</v>
      </c>
      <c r="D21" s="13">
        <v>2501.34</v>
      </c>
      <c r="E21" s="13" t="s">
        <v>64</v>
      </c>
      <c r="F21" s="13" t="s">
        <v>68</v>
      </c>
      <c r="G21" s="16">
        <v>585332.86</v>
      </c>
      <c r="H21" s="16">
        <v>526799.56999999995</v>
      </c>
      <c r="I21" s="16"/>
      <c r="J21" s="16">
        <v>526799.56999999995</v>
      </c>
      <c r="K21" s="16"/>
      <c r="L21" s="16">
        <v>294873.03000000003</v>
      </c>
      <c r="M21" s="16">
        <f>J21-L21</f>
        <v>231926.53999999992</v>
      </c>
      <c r="N21" s="5"/>
      <c r="O21" s="6"/>
      <c r="P21" s="5"/>
    </row>
    <row r="22" spans="1:16" ht="48" customHeight="1">
      <c r="A22" s="13">
        <f>A21+1</f>
        <v>3</v>
      </c>
      <c r="B22" s="14" t="s">
        <v>57</v>
      </c>
      <c r="C22" s="13">
        <v>536</v>
      </c>
      <c r="D22" s="13">
        <v>536</v>
      </c>
      <c r="E22" s="13" t="s">
        <v>33</v>
      </c>
      <c r="F22" s="13" t="s">
        <v>40</v>
      </c>
      <c r="G22" s="16">
        <v>246696.26</v>
      </c>
      <c r="H22" s="16">
        <v>205972.61</v>
      </c>
      <c r="I22" s="16"/>
      <c r="J22" s="16">
        <v>205972.61</v>
      </c>
      <c r="K22" s="16"/>
      <c r="L22" s="16">
        <v>84725.34</v>
      </c>
      <c r="M22" s="16">
        <f>J22-L22</f>
        <v>121247.26999999999</v>
      </c>
      <c r="N22" s="7"/>
      <c r="O22" s="6"/>
      <c r="P22" s="5"/>
    </row>
    <row r="23" spans="1:16" ht="48.75" customHeight="1">
      <c r="A23" s="13">
        <v>4</v>
      </c>
      <c r="B23" s="14" t="s">
        <v>46</v>
      </c>
      <c r="C23" s="13">
        <v>476.4</v>
      </c>
      <c r="D23" s="13">
        <v>476.4</v>
      </c>
      <c r="E23" s="13" t="s">
        <v>32</v>
      </c>
      <c r="F23" s="13" t="s">
        <v>43</v>
      </c>
      <c r="G23" s="16">
        <v>129125.98</v>
      </c>
      <c r="H23" s="16">
        <v>116213.38</v>
      </c>
      <c r="I23" s="16"/>
      <c r="J23" s="16">
        <v>116213.38</v>
      </c>
      <c r="K23" s="16"/>
      <c r="L23" s="16">
        <v>116213.38</v>
      </c>
      <c r="M23" s="16">
        <v>0</v>
      </c>
      <c r="N23" s="7"/>
      <c r="O23" s="6"/>
      <c r="P23" s="5"/>
    </row>
    <row r="24" spans="1:16" ht="13.5" customHeight="1">
      <c r="A24" s="13"/>
      <c r="B24" s="13" t="s">
        <v>27</v>
      </c>
      <c r="C24" s="13">
        <f>SUM(C21:C23)</f>
        <v>3513.7400000000002</v>
      </c>
      <c r="D24" s="13">
        <f>SUM(D21:D23)</f>
        <v>3513.7400000000002</v>
      </c>
      <c r="E24" s="13"/>
      <c r="F24" s="13"/>
      <c r="G24" s="17">
        <f>SUM(G21:G23)</f>
        <v>961155.1</v>
      </c>
      <c r="H24" s="17">
        <f>SUM(H21:H23)</f>
        <v>848985.55999999994</v>
      </c>
      <c r="I24" s="17"/>
      <c r="J24" s="17">
        <f>SUM(J21:J23)</f>
        <v>848985.55999999994</v>
      </c>
      <c r="K24" s="17"/>
      <c r="L24" s="17">
        <f>SUM(L21:L23)</f>
        <v>495811.75</v>
      </c>
      <c r="M24" s="17">
        <f>SUM(M21:M23)</f>
        <v>353173.80999999994</v>
      </c>
      <c r="N24" s="5"/>
      <c r="O24" s="5"/>
      <c r="P24" s="5"/>
    </row>
    <row r="25" spans="1:16" ht="18" customHeight="1">
      <c r="A25" s="13"/>
      <c r="B25" s="13" t="s">
        <v>28</v>
      </c>
      <c r="C25" s="13">
        <f>C24+C18</f>
        <v>6111.24</v>
      </c>
      <c r="D25" s="13">
        <f>D24+D18</f>
        <v>6111.24</v>
      </c>
      <c r="E25" s="13"/>
      <c r="F25" s="13"/>
      <c r="G25" s="17">
        <f>G24+G18</f>
        <v>1308828.44</v>
      </c>
      <c r="H25" s="17">
        <f>H24+H18</f>
        <v>1150134.49</v>
      </c>
      <c r="I25" s="17">
        <f>I18</f>
        <v>0</v>
      </c>
      <c r="J25" s="17">
        <f>J24+J18</f>
        <v>1150134.49</v>
      </c>
      <c r="K25" s="17"/>
      <c r="L25" s="17">
        <f>L24+L18</f>
        <v>650000</v>
      </c>
      <c r="M25" s="17">
        <f>M24+M18</f>
        <v>500134.48999999993</v>
      </c>
      <c r="N25" s="5"/>
      <c r="O25" s="5"/>
      <c r="P25" s="5"/>
    </row>
    <row r="26" spans="1:16" ht="15" customHeight="1">
      <c r="A26" s="31" t="s">
        <v>14</v>
      </c>
      <c r="B26" s="31"/>
      <c r="C26" s="31"/>
      <c r="D26" s="31"/>
      <c r="E26" s="31"/>
      <c r="F26" s="31"/>
      <c r="G26" s="31"/>
      <c r="H26" s="31"/>
      <c r="I26" s="31"/>
      <c r="J26" s="31"/>
      <c r="K26" s="31"/>
      <c r="L26" s="31"/>
      <c r="M26" s="31"/>
    </row>
    <row r="27" spans="1:16" ht="51" customHeight="1">
      <c r="A27" s="13">
        <v>1</v>
      </c>
      <c r="B27" s="14" t="s">
        <v>47</v>
      </c>
      <c r="C27" s="13">
        <v>628</v>
      </c>
      <c r="D27" s="13"/>
      <c r="E27" s="13"/>
      <c r="F27" s="13"/>
      <c r="G27" s="13"/>
      <c r="H27" s="13"/>
      <c r="I27" s="13"/>
      <c r="J27" s="17">
        <v>10962</v>
      </c>
      <c r="K27" s="17"/>
      <c r="L27" s="17"/>
      <c r="M27" s="17">
        <v>10962</v>
      </c>
    </row>
    <row r="28" spans="1:16" ht="48" customHeight="1">
      <c r="A28" s="13">
        <v>2</v>
      </c>
      <c r="B28" s="14" t="s">
        <v>48</v>
      </c>
      <c r="C28" s="13">
        <v>4606</v>
      </c>
      <c r="D28" s="13"/>
      <c r="E28" s="13"/>
      <c r="F28" s="13"/>
      <c r="G28" s="13"/>
      <c r="H28" s="13"/>
      <c r="I28" s="13"/>
      <c r="J28" s="17">
        <v>15570</v>
      </c>
      <c r="K28" s="17"/>
      <c r="L28" s="17"/>
      <c r="M28" s="17">
        <v>15570</v>
      </c>
    </row>
    <row r="29" spans="1:16" ht="53.25" customHeight="1">
      <c r="A29" s="13">
        <v>3</v>
      </c>
      <c r="B29" s="14" t="s">
        <v>49</v>
      </c>
      <c r="C29" s="13">
        <v>476.4</v>
      </c>
      <c r="D29" s="13"/>
      <c r="E29" s="13"/>
      <c r="F29" s="13"/>
      <c r="G29" s="13"/>
      <c r="H29" s="13"/>
      <c r="I29" s="13"/>
      <c r="J29" s="16">
        <v>12567</v>
      </c>
      <c r="K29" s="16"/>
      <c r="L29" s="16"/>
      <c r="M29" s="16">
        <v>12567</v>
      </c>
      <c r="O29" s="2"/>
      <c r="P29" s="2"/>
    </row>
    <row r="30" spans="1:16" ht="52.5" customHeight="1">
      <c r="A30" s="13">
        <v>4</v>
      </c>
      <c r="B30" s="14" t="s">
        <v>50</v>
      </c>
      <c r="C30" s="13">
        <v>633</v>
      </c>
      <c r="D30" s="13"/>
      <c r="E30" s="13"/>
      <c r="F30" s="13"/>
      <c r="G30" s="13"/>
      <c r="H30" s="13"/>
      <c r="I30" s="13"/>
      <c r="J30" s="16">
        <v>14068</v>
      </c>
      <c r="K30" s="16"/>
      <c r="L30" s="16"/>
      <c r="M30" s="16">
        <v>14068</v>
      </c>
      <c r="O30" s="2"/>
      <c r="P30" s="2"/>
    </row>
    <row r="31" spans="1:16" ht="52.5" customHeight="1">
      <c r="A31" s="13">
        <v>5</v>
      </c>
      <c r="B31" s="14" t="s">
        <v>52</v>
      </c>
      <c r="C31" s="13">
        <v>2021</v>
      </c>
      <c r="D31" s="13"/>
      <c r="E31" s="13"/>
      <c r="F31" s="13"/>
      <c r="G31" s="13"/>
      <c r="H31" s="13"/>
      <c r="I31" s="13"/>
      <c r="J31" s="16">
        <v>28136</v>
      </c>
      <c r="K31" s="16"/>
      <c r="L31" s="16"/>
      <c r="M31" s="16">
        <v>28136</v>
      </c>
      <c r="O31" s="2"/>
      <c r="P31" s="2"/>
    </row>
    <row r="32" spans="1:16" ht="23.25" customHeight="1">
      <c r="A32" s="13"/>
      <c r="B32" s="13" t="s">
        <v>28</v>
      </c>
      <c r="C32" s="13"/>
      <c r="D32" s="13"/>
      <c r="E32" s="13"/>
      <c r="F32" s="13"/>
      <c r="G32" s="13"/>
      <c r="H32" s="13"/>
      <c r="I32" s="13"/>
      <c r="J32" s="17">
        <f>SUM(J27:J31)</f>
        <v>81303</v>
      </c>
      <c r="K32" s="17"/>
      <c r="L32" s="17"/>
      <c r="M32" s="17">
        <f>SUM(M27:M31)</f>
        <v>81303</v>
      </c>
      <c r="O32" s="4"/>
    </row>
    <row r="33" spans="1:16" ht="33" customHeight="1">
      <c r="A33" s="31" t="s">
        <v>15</v>
      </c>
      <c r="B33" s="31"/>
      <c r="C33" s="31"/>
      <c r="D33" s="31"/>
      <c r="E33" s="31"/>
      <c r="F33" s="31"/>
      <c r="G33" s="31"/>
      <c r="H33" s="31"/>
      <c r="I33" s="31"/>
      <c r="J33" s="31"/>
      <c r="K33" s="31"/>
      <c r="L33" s="31"/>
      <c r="M33" s="31"/>
      <c r="O33" s="3"/>
      <c r="P33" s="2"/>
    </row>
    <row r="34" spans="1:16" ht="74.25" customHeight="1">
      <c r="A34" s="13"/>
      <c r="B34" s="18" t="s">
        <v>54</v>
      </c>
      <c r="C34" s="13"/>
      <c r="D34" s="13"/>
      <c r="E34" s="13"/>
      <c r="F34" s="13"/>
      <c r="G34" s="13"/>
      <c r="H34" s="13"/>
      <c r="I34" s="13"/>
      <c r="J34" s="17">
        <v>104614.14</v>
      </c>
      <c r="K34" s="17"/>
      <c r="L34" s="17"/>
      <c r="M34" s="17">
        <v>104614.14</v>
      </c>
      <c r="O34" s="4"/>
      <c r="P34" s="3"/>
    </row>
    <row r="35" spans="1:16" ht="12" customHeight="1">
      <c r="A35" s="13"/>
      <c r="B35" s="13" t="s">
        <v>26</v>
      </c>
      <c r="C35" s="13"/>
      <c r="D35" s="13"/>
      <c r="E35" s="13"/>
      <c r="F35" s="13"/>
      <c r="G35" s="13"/>
      <c r="H35" s="13"/>
      <c r="I35" s="13"/>
      <c r="J35" s="19">
        <f>J25+J32+J34</f>
        <v>1336051.6299999999</v>
      </c>
      <c r="K35" s="19">
        <f>K18</f>
        <v>0</v>
      </c>
      <c r="L35" s="19">
        <f>L25</f>
        <v>650000</v>
      </c>
      <c r="M35" s="19">
        <f>M34+M32+M25</f>
        <v>686051.62999999989</v>
      </c>
      <c r="N35" s="2"/>
      <c r="O35" s="3"/>
      <c r="P35" s="2"/>
    </row>
    <row r="36" spans="1:16" ht="22.5" customHeight="1">
      <c r="A36" s="13"/>
      <c r="B36" s="20" t="s">
        <v>39</v>
      </c>
      <c r="C36" s="21"/>
      <c r="D36" s="21"/>
      <c r="E36" s="21"/>
      <c r="F36" s="21"/>
      <c r="G36" s="21"/>
      <c r="H36" s="21"/>
      <c r="I36" s="21"/>
      <c r="J36" s="22"/>
      <c r="K36" s="22"/>
      <c r="L36" s="22"/>
      <c r="M36" s="16">
        <v>212691.63</v>
      </c>
      <c r="N36" s="2"/>
      <c r="O36" s="3"/>
      <c r="P36" s="3"/>
    </row>
    <row r="37" spans="1:16" ht="12.75" customHeight="1">
      <c r="A37" s="32" t="s">
        <v>16</v>
      </c>
      <c r="B37" s="32"/>
      <c r="C37" s="32"/>
      <c r="D37" s="32"/>
      <c r="E37" s="32"/>
      <c r="F37" s="32"/>
      <c r="G37" s="32"/>
      <c r="H37" s="32"/>
      <c r="I37" s="32"/>
      <c r="J37" s="32"/>
      <c r="K37" s="32"/>
      <c r="L37" s="32"/>
      <c r="M37" s="32"/>
    </row>
    <row r="38" spans="1:16" ht="30" customHeight="1">
      <c r="A38" s="33" t="s">
        <v>0</v>
      </c>
      <c r="B38" s="33" t="s">
        <v>1</v>
      </c>
      <c r="C38" s="33" t="s">
        <v>20</v>
      </c>
      <c r="D38" s="33" t="s">
        <v>17</v>
      </c>
      <c r="E38" s="33"/>
      <c r="F38" s="33" t="s">
        <v>29</v>
      </c>
      <c r="G38" s="33" t="s">
        <v>18</v>
      </c>
      <c r="H38" s="33"/>
      <c r="I38" s="33"/>
      <c r="J38" s="33"/>
      <c r="K38" s="33"/>
      <c r="L38" s="33"/>
      <c r="M38" s="33" t="s">
        <v>19</v>
      </c>
      <c r="O38" s="2"/>
    </row>
    <row r="39" spans="1:16" ht="24.75" customHeight="1">
      <c r="A39" s="33"/>
      <c r="B39" s="33"/>
      <c r="C39" s="33"/>
      <c r="D39" s="21" t="s">
        <v>5</v>
      </c>
      <c r="E39" s="21" t="s">
        <v>6</v>
      </c>
      <c r="F39" s="33"/>
      <c r="G39" s="33"/>
      <c r="H39" s="33"/>
      <c r="I39" s="33"/>
      <c r="J39" s="33"/>
      <c r="K39" s="33"/>
      <c r="L39" s="33"/>
      <c r="M39" s="33"/>
      <c r="O39" s="2"/>
      <c r="P39" s="2"/>
    </row>
    <row r="40" spans="1:16" ht="10.5" customHeight="1">
      <c r="A40" s="21">
        <v>1</v>
      </c>
      <c r="B40" s="21">
        <f>A40+1</f>
        <v>2</v>
      </c>
      <c r="C40" s="21">
        <f t="shared" ref="C40:G40" si="2">B40+1</f>
        <v>3</v>
      </c>
      <c r="D40" s="21">
        <f t="shared" si="2"/>
        <v>4</v>
      </c>
      <c r="E40" s="21">
        <f t="shared" si="2"/>
        <v>5</v>
      </c>
      <c r="F40" s="21">
        <f t="shared" si="2"/>
        <v>6</v>
      </c>
      <c r="G40" s="33">
        <f t="shared" si="2"/>
        <v>7</v>
      </c>
      <c r="H40" s="33"/>
      <c r="I40" s="33"/>
      <c r="J40" s="33"/>
      <c r="K40" s="33"/>
      <c r="L40" s="33"/>
      <c r="M40" s="21">
        <v>8</v>
      </c>
    </row>
    <row r="41" spans="1:16" ht="141.75" customHeight="1">
      <c r="A41" s="14">
        <v>1</v>
      </c>
      <c r="B41" s="14" t="s">
        <v>58</v>
      </c>
      <c r="C41" s="14">
        <v>3.5</v>
      </c>
      <c r="D41" s="14" t="s">
        <v>62</v>
      </c>
      <c r="E41" s="23" t="s">
        <v>63</v>
      </c>
      <c r="F41" s="14">
        <v>115.94</v>
      </c>
      <c r="G41" s="34" t="s">
        <v>37</v>
      </c>
      <c r="H41" s="35"/>
      <c r="I41" s="35"/>
      <c r="J41" s="35"/>
      <c r="K41" s="35"/>
      <c r="L41" s="36"/>
      <c r="M41" s="24" t="s">
        <v>25</v>
      </c>
    </row>
    <row r="42" spans="1:16" ht="124.5" customHeight="1">
      <c r="A42" s="14">
        <v>2</v>
      </c>
      <c r="B42" s="14" t="s">
        <v>59</v>
      </c>
      <c r="C42" s="14">
        <v>3.5</v>
      </c>
      <c r="D42" s="14" t="s">
        <v>64</v>
      </c>
      <c r="E42" s="14" t="s">
        <v>65</v>
      </c>
      <c r="F42" s="14">
        <v>210.61</v>
      </c>
      <c r="G42" s="37" t="s">
        <v>38</v>
      </c>
      <c r="H42" s="37"/>
      <c r="I42" s="37"/>
      <c r="J42" s="37"/>
      <c r="K42" s="37"/>
      <c r="L42" s="37"/>
      <c r="M42" s="24" t="s">
        <v>25</v>
      </c>
    </row>
    <row r="43" spans="1:16" ht="100.5" customHeight="1">
      <c r="A43" s="14">
        <v>3</v>
      </c>
      <c r="B43" s="14" t="s">
        <v>60</v>
      </c>
      <c r="C43" s="14">
        <v>3</v>
      </c>
      <c r="D43" s="14" t="s">
        <v>66</v>
      </c>
      <c r="E43" s="14" t="s">
        <v>41</v>
      </c>
      <c r="F43" s="14">
        <v>384.28</v>
      </c>
      <c r="G43" s="37" t="s">
        <v>42</v>
      </c>
      <c r="H43" s="37"/>
      <c r="I43" s="37"/>
      <c r="J43" s="37"/>
      <c r="K43" s="37"/>
      <c r="L43" s="37"/>
      <c r="M43" s="24" t="s">
        <v>53</v>
      </c>
    </row>
    <row r="44" spans="1:16" ht="103.5" customHeight="1">
      <c r="A44" s="14">
        <v>4</v>
      </c>
      <c r="B44" s="14" t="s">
        <v>51</v>
      </c>
      <c r="C44" s="14">
        <v>3</v>
      </c>
      <c r="D44" s="14" t="s">
        <v>69</v>
      </c>
      <c r="E44" s="14" t="s">
        <v>43</v>
      </c>
      <c r="F44" s="14">
        <v>243.94</v>
      </c>
      <c r="G44" s="27" t="s">
        <v>44</v>
      </c>
      <c r="H44" s="27"/>
      <c r="I44" s="27"/>
      <c r="J44" s="27"/>
      <c r="K44" s="27"/>
      <c r="L44" s="27"/>
      <c r="M44" s="24" t="s">
        <v>25</v>
      </c>
    </row>
    <row r="45" spans="1:16">
      <c r="A45" s="8"/>
      <c r="B45" s="8"/>
      <c r="C45" s="8"/>
      <c r="D45" s="8"/>
      <c r="E45" s="8"/>
      <c r="F45" s="8"/>
      <c r="G45" s="8"/>
      <c r="H45" s="8"/>
      <c r="I45" s="8"/>
      <c r="J45" s="8"/>
      <c r="K45" s="8"/>
      <c r="L45" s="8"/>
      <c r="M45" s="8"/>
    </row>
    <row r="46" spans="1:16">
      <c r="A46" s="8"/>
      <c r="B46" s="9"/>
      <c r="C46" s="8"/>
      <c r="D46" s="8"/>
      <c r="E46" s="8"/>
      <c r="F46" s="8"/>
      <c r="G46" s="8"/>
      <c r="H46" s="8"/>
      <c r="I46" s="8"/>
      <c r="J46" s="8"/>
      <c r="K46" s="8"/>
      <c r="L46" s="8"/>
      <c r="M46" s="8"/>
    </row>
    <row r="47" spans="1:16">
      <c r="A47" s="8"/>
      <c r="B47" s="10"/>
      <c r="C47" s="8"/>
      <c r="D47" s="8"/>
      <c r="E47" s="8"/>
      <c r="F47" s="8"/>
      <c r="G47" s="8"/>
      <c r="H47" s="8"/>
      <c r="I47" s="10"/>
      <c r="J47" s="8"/>
      <c r="K47" s="8"/>
      <c r="L47" s="8"/>
      <c r="M47" s="8"/>
    </row>
    <row r="48" spans="1:16">
      <c r="A48" s="8"/>
      <c r="B48" s="8"/>
      <c r="C48" s="8"/>
      <c r="D48" s="8"/>
      <c r="E48" s="8"/>
      <c r="F48" s="8"/>
      <c r="G48" s="8"/>
      <c r="H48" s="8"/>
      <c r="I48" s="8"/>
      <c r="J48" s="8"/>
      <c r="K48" s="8"/>
      <c r="L48" s="8"/>
      <c r="M48" s="8"/>
    </row>
    <row r="49" spans="1:13">
      <c r="A49" s="8"/>
      <c r="B49" s="11"/>
      <c r="C49" s="8"/>
      <c r="D49" s="8"/>
      <c r="E49" s="8"/>
      <c r="F49" s="8"/>
      <c r="G49" s="8"/>
      <c r="H49" s="8"/>
      <c r="I49" s="8"/>
      <c r="J49" s="8"/>
      <c r="K49" s="8"/>
      <c r="L49" s="8"/>
      <c r="M49" s="8"/>
    </row>
    <row r="50" spans="1:13">
      <c r="A50" s="8"/>
      <c r="B50" s="11"/>
      <c r="C50" s="8"/>
      <c r="D50" s="8"/>
      <c r="E50" s="8"/>
      <c r="F50" s="8"/>
      <c r="G50" s="8"/>
      <c r="H50" s="8"/>
      <c r="I50" s="8"/>
      <c r="J50" s="8"/>
      <c r="K50" s="8"/>
      <c r="L50" s="8"/>
      <c r="M50" s="8"/>
    </row>
    <row r="51" spans="1:13">
      <c r="B51" s="1"/>
    </row>
  </sheetData>
  <mergeCells count="32">
    <mergeCell ref="F38:F39"/>
    <mergeCell ref="G43:L43"/>
    <mergeCell ref="A8:M8"/>
    <mergeCell ref="A7:M7"/>
    <mergeCell ref="A15:M15"/>
    <mergeCell ref="A33:M33"/>
    <mergeCell ref="B10:B13"/>
    <mergeCell ref="A10:A13"/>
    <mergeCell ref="J10:M10"/>
    <mergeCell ref="J11:J13"/>
    <mergeCell ref="K11:M11"/>
    <mergeCell ref="K12:K13"/>
    <mergeCell ref="L12:M12"/>
    <mergeCell ref="E10:F12"/>
    <mergeCell ref="G10:H12"/>
    <mergeCell ref="A26:M26"/>
    <mergeCell ref="G44:L44"/>
    <mergeCell ref="I10:I13"/>
    <mergeCell ref="D10:D13"/>
    <mergeCell ref="C10:C13"/>
    <mergeCell ref="A16:M16"/>
    <mergeCell ref="M38:M39"/>
    <mergeCell ref="G38:L39"/>
    <mergeCell ref="A20:M20"/>
    <mergeCell ref="G40:L40"/>
    <mergeCell ref="G41:L41"/>
    <mergeCell ref="G42:L42"/>
    <mergeCell ref="A37:M37"/>
    <mergeCell ref="D38:E38"/>
    <mergeCell ref="C38:C39"/>
    <mergeCell ref="B38:B39"/>
    <mergeCell ref="A38:A39"/>
  </mergeCells>
  <pageMargins left="0.25" right="0.25"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Semchenko_EN</cp:lastModifiedBy>
  <cp:lastPrinted>2019-01-28T09:20:50Z</cp:lastPrinted>
  <dcterms:created xsi:type="dcterms:W3CDTF">2017-12-13T14:10:11Z</dcterms:created>
  <dcterms:modified xsi:type="dcterms:W3CDTF">2019-01-28T09:28:22Z</dcterms:modified>
</cp:coreProperties>
</file>